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adavidson\Dropbox (Aspen Network of Development Entrepreneurs)\Metrics and Research\Global Accelerator Learning Initiative\Reports\Value for Money\"/>
    </mc:Choice>
  </mc:AlternateContent>
  <xr:revisionPtr revIDLastSave="0" documentId="10_ncr:100000_{EB2B8B81-5FDC-4711-8769-622754EF702A}" xr6:coauthVersionLast="31" xr6:coauthVersionMax="36" xr10:uidLastSave="{00000000-0000-0000-0000-000000000000}"/>
  <bookViews>
    <workbookView xWindow="0" yWindow="0" windowWidth="23040" windowHeight="7940" xr2:uid="{6CD3B011-5B81-4790-B16B-B734730CE985}"/>
  </bookViews>
  <sheets>
    <sheet name="Instructions" sheetId="5" r:id="rId1"/>
    <sheet name="Venture Data" sheetId="4" r:id="rId2"/>
    <sheet name="Input Tab" sheetId="2" r:id="rId3"/>
    <sheet name="Final Output" sheetId="6" r:id="rId4"/>
    <sheet name="Example" sheetId="1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K14" i="1"/>
  <c r="B9" i="2" l="1"/>
  <c r="B10" i="2"/>
  <c r="C9" i="2"/>
  <c r="C10" i="2"/>
  <c r="B14" i="2" l="1"/>
  <c r="C15" i="2" l="1"/>
  <c r="B15" i="2"/>
  <c r="L14" i="1"/>
  <c r="D10" i="1" s="1"/>
  <c r="D9" i="1"/>
  <c r="C14" i="1"/>
  <c r="C10" i="1"/>
  <c r="C9" i="1"/>
  <c r="H14" i="1"/>
  <c r="G14" i="1"/>
  <c r="B21" i="2" l="1"/>
  <c r="C5" i="6" s="1"/>
  <c r="B22" i="2"/>
  <c r="E6" i="6" s="1"/>
  <c r="B18" i="2"/>
  <c r="C3" i="6" s="1"/>
  <c r="C15" i="1"/>
  <c r="B19" i="2"/>
  <c r="E4" i="6" s="1"/>
  <c r="D15" i="1"/>
  <c r="C21" i="1" l="1"/>
  <c r="C19" i="1"/>
  <c r="C22" i="1"/>
  <c r="C18" i="1"/>
</calcChain>
</file>

<file path=xl/sharedStrings.xml><?xml version="1.0" encoding="utf-8"?>
<sst xmlns="http://schemas.openxmlformats.org/spreadsheetml/2006/main" count="132" uniqueCount="86">
  <si>
    <t xml:space="preserve">Program Costs </t>
  </si>
  <si>
    <t>Amount Invested</t>
  </si>
  <si>
    <t xml:space="preserve">Venture1 </t>
  </si>
  <si>
    <t>Venture2</t>
  </si>
  <si>
    <t>Venture3</t>
  </si>
  <si>
    <t>Venture4</t>
  </si>
  <si>
    <t>Venture5</t>
  </si>
  <si>
    <t>Venture6</t>
  </si>
  <si>
    <t>Venture7</t>
  </si>
  <si>
    <t>Venture8</t>
  </si>
  <si>
    <t>Venture9</t>
  </si>
  <si>
    <t>Venture10</t>
  </si>
  <si>
    <t>Number of ventures in cohort</t>
  </si>
  <si>
    <t>ND</t>
  </si>
  <si>
    <t xml:space="preserve">Application </t>
  </si>
  <si>
    <t xml:space="preserve">Overall Average </t>
  </si>
  <si>
    <t xml:space="preserve">Average Complete Data </t>
  </si>
  <si>
    <t xml:space="preserve">Cost Per Venture </t>
  </si>
  <si>
    <t>Average Cost - Effectiveness</t>
  </si>
  <si>
    <t>Comparison Venture 1</t>
  </si>
  <si>
    <t>Comparison Venture 2</t>
  </si>
  <si>
    <t>Comparison Venture 3</t>
  </si>
  <si>
    <t>Comparison Venture 4</t>
  </si>
  <si>
    <t>Comparison Venture 5</t>
  </si>
  <si>
    <t>Comparison Venture 6</t>
  </si>
  <si>
    <t>Comparison Venture 7</t>
  </si>
  <si>
    <t>Comparison Venture 8</t>
  </si>
  <si>
    <t>Comparison Venture 9</t>
  </si>
  <si>
    <t>Comparison Venture 10</t>
  </si>
  <si>
    <t xml:space="preserve">Components of Cost Effectiveness Analysis </t>
  </si>
  <si>
    <t xml:space="preserve">Results </t>
  </si>
  <si>
    <t xml:space="preserve">Sample Cohort and Comparison Data </t>
  </si>
  <si>
    <t xml:space="preserve">Cohort Ventures </t>
  </si>
  <si>
    <t xml:space="preserve">Comparison Group </t>
  </si>
  <si>
    <t xml:space="preserve">Costs </t>
  </si>
  <si>
    <t xml:space="preserve">Outcomes </t>
  </si>
  <si>
    <t xml:space="preserve">Calculation Components </t>
  </si>
  <si>
    <t>Average Effectiveness - Cost (per $1,000)</t>
  </si>
  <si>
    <t>Net Cost-Effectiveness</t>
  </si>
  <si>
    <t>Net Effectiveness-Cost (per $1,000)</t>
  </si>
  <si>
    <t>Sample Cohort &amp; Comparison Data</t>
  </si>
  <si>
    <t>&lt;--- input program cost here</t>
  </si>
  <si>
    <t>&lt;--- input investment amount here</t>
  </si>
  <si>
    <t>&lt;--- input number of ventures in cohort here</t>
  </si>
  <si>
    <t>Instructions</t>
  </si>
  <si>
    <t xml:space="preserve">In order to complete the worksheet and produce the final Value for Money calculation, you will need the following: </t>
  </si>
  <si>
    <t>Program cost</t>
  </si>
  <si>
    <t>Every</t>
  </si>
  <si>
    <t xml:space="preserve">in accelerator costs was associated with </t>
  </si>
  <si>
    <t xml:space="preserve">Net Cost Effectiveness: </t>
  </si>
  <si>
    <t>Average Cost Effectiveness:</t>
  </si>
  <si>
    <t>Resulting Value for Money Statements</t>
  </si>
  <si>
    <r>
      <t>The "</t>
    </r>
    <r>
      <rPr>
        <b/>
        <sz val="11"/>
        <color theme="7"/>
        <rFont val="Calibri"/>
        <family val="2"/>
        <scheme val="minor"/>
      </rPr>
      <t>Example</t>
    </r>
    <r>
      <rPr>
        <sz val="11"/>
        <rFont val="Calibri"/>
        <family val="2"/>
        <scheme val="minor"/>
      </rPr>
      <t xml:space="preserve">" tab holds some dummy data that may be useful in understanding the formulas in this calculation. </t>
    </r>
  </si>
  <si>
    <t>Amount invested into cohort ventures</t>
  </si>
  <si>
    <t>Total number of full-time employees for cohort ventures at the time of application</t>
  </si>
  <si>
    <t>Total number of full-time employees for cohort ventures 1 year after application</t>
  </si>
  <si>
    <t>Total number of full-time employees for a group of comparison ventures at the time of application</t>
  </si>
  <si>
    <t>Total number of full-time employees for a group of comparison ventures 1 year after application</t>
  </si>
  <si>
    <r>
      <t>The final, resulting statements can be found in the "</t>
    </r>
    <r>
      <rPr>
        <b/>
        <sz val="11"/>
        <color theme="6" tint="-0.499984740745262"/>
        <rFont val="Calibri"/>
        <family val="2"/>
        <scheme val="minor"/>
      </rPr>
      <t>Final Output</t>
    </r>
    <r>
      <rPr>
        <sz val="11"/>
        <rFont val="Calibri"/>
        <family val="2"/>
        <scheme val="minor"/>
      </rPr>
      <t xml:space="preserve">" tab, which will auto-populate once the data has been entered. </t>
    </r>
  </si>
  <si>
    <t>Amount Invested into Cohort Ventures</t>
  </si>
  <si>
    <t>Program Cost</t>
  </si>
  <si>
    <t>Number of Ventures in Cohort</t>
  </si>
  <si>
    <t>Cohort Ventures</t>
  </si>
  <si>
    <t>Number of Full-Time Employees at Application</t>
  </si>
  <si>
    <t>Number of Full-Time Employees 1 Year after Application</t>
  </si>
  <si>
    <t>Comparison Group</t>
  </si>
  <si>
    <t xml:space="preserve">Venture 1 </t>
  </si>
  <si>
    <t>Venture 2</t>
  </si>
  <si>
    <t>Venture 3</t>
  </si>
  <si>
    <t>Venture 4</t>
  </si>
  <si>
    <t>Venture 5</t>
  </si>
  <si>
    <t>Venture 6</t>
  </si>
  <si>
    <t>Venture 7</t>
  </si>
  <si>
    <t>Venture 8</t>
  </si>
  <si>
    <t>Venture 9</t>
  </si>
  <si>
    <t>Venture 10</t>
  </si>
  <si>
    <t>Baseline Average: Number of Full-time Employees</t>
  </si>
  <si>
    <t>Follow-up Average: Number of Full-time Employees</t>
  </si>
  <si>
    <t>Average Change in Number of Full-time Employees</t>
  </si>
  <si>
    <t>new job(s) at cohort companies after one year.</t>
  </si>
  <si>
    <t>new job(s) at cohort companies one year later, in comparison to non-cohort companies.</t>
  </si>
  <si>
    <r>
      <t>Next, fill in the information in the "</t>
    </r>
    <r>
      <rPr>
        <b/>
        <sz val="11"/>
        <color theme="8"/>
        <rFont val="Calibri"/>
        <family val="2"/>
        <scheme val="minor"/>
      </rPr>
      <t>Input Tab</t>
    </r>
    <r>
      <rPr>
        <sz val="11"/>
        <rFont val="Calibri"/>
        <family val="2"/>
        <scheme val="minor"/>
      </rPr>
      <t xml:space="preserve">" using the first three variables (program cost, amount invested, and number of ventures in cohort) in the highlighted cells (B3, B4, and B5).  </t>
    </r>
  </si>
  <si>
    <r>
      <t>Once this data has been compiled, enter the venture data for both the cohort and the comparison ventures in the appropriate columns in the "</t>
    </r>
    <r>
      <rPr>
        <b/>
        <sz val="11"/>
        <color theme="8"/>
        <rFont val="Calibri"/>
        <family val="2"/>
        <scheme val="minor"/>
      </rPr>
      <t>Venture Data</t>
    </r>
    <r>
      <rPr>
        <sz val="11"/>
        <rFont val="Calibri"/>
        <family val="2"/>
        <scheme val="minor"/>
      </rPr>
      <t>" tab.</t>
    </r>
  </si>
  <si>
    <t>1 year later</t>
  </si>
  <si>
    <r>
      <rPr>
        <b/>
        <i/>
        <sz val="11"/>
        <rFont val="Calibri"/>
        <family val="2"/>
        <scheme val="minor"/>
      </rPr>
      <t xml:space="preserve">*Please note </t>
    </r>
    <r>
      <rPr>
        <i/>
        <sz val="11"/>
        <rFont val="Calibri"/>
        <family val="2"/>
        <scheme val="minor"/>
      </rPr>
      <t xml:space="preserve">that this template assumes that programs have </t>
    </r>
    <r>
      <rPr>
        <b/>
        <i/>
        <u/>
        <sz val="11"/>
        <rFont val="Calibri"/>
        <family val="2"/>
        <scheme val="minor"/>
      </rPr>
      <t xml:space="preserve">complete application and follow-up data </t>
    </r>
    <r>
      <rPr>
        <i/>
        <sz val="11"/>
        <rFont val="Calibri"/>
        <family val="2"/>
        <scheme val="minor"/>
      </rPr>
      <t>from all cohort and comparison group ventures. See the "Example" tab for how to calculate average with incomplete venture data.</t>
    </r>
  </si>
  <si>
    <t>*Note that we calculate the average change only for ventures for which we have application and follow-up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</si>
</sst>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00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164" fontId="0" fillId="0" borderId="0" xfId="1" applyNumberFormat="1" applyFont="1"/>
    <xf numFmtId="44" fontId="0" fillId="0" borderId="0" xfId="0" applyNumberFormat="1"/>
    <xf numFmtId="165" fontId="0" fillId="0" borderId="0" xfId="0" applyNumberFormat="1"/>
    <xf numFmtId="0" fontId="4" fillId="0" borderId="5" xfId="0" applyFont="1" applyFill="1" applyBorder="1"/>
    <xf numFmtId="0" fontId="4" fillId="0" borderId="4" xfId="0" applyFont="1" applyBorder="1"/>
    <xf numFmtId="164" fontId="4" fillId="0" borderId="5" xfId="1" applyNumberFormat="1" applyFont="1" applyBorder="1"/>
    <xf numFmtId="0" fontId="4" fillId="0" borderId="0" xfId="0" applyFont="1" applyBorder="1"/>
    <xf numFmtId="0" fontId="4" fillId="0" borderId="5" xfId="0" applyFont="1" applyBorder="1"/>
    <xf numFmtId="0" fontId="5" fillId="0" borderId="0" xfId="0" applyFont="1" applyBorder="1"/>
    <xf numFmtId="44" fontId="4" fillId="0" borderId="5" xfId="0" applyNumberFormat="1" applyFont="1" applyBorder="1"/>
    <xf numFmtId="0" fontId="6" fillId="0" borderId="4" xfId="0" applyFont="1" applyBorder="1"/>
    <xf numFmtId="2" fontId="4" fillId="0" borderId="0" xfId="0" applyNumberFormat="1" applyFont="1" applyBorder="1"/>
    <xf numFmtId="166" fontId="6" fillId="0" borderId="0" xfId="0" applyNumberFormat="1" applyFont="1" applyBorder="1"/>
    <xf numFmtId="0" fontId="4" fillId="0" borderId="6" xfId="0" applyFont="1" applyBorder="1"/>
    <xf numFmtId="2" fontId="4" fillId="0" borderId="7" xfId="0" applyNumberFormat="1" applyFont="1" applyBorder="1"/>
    <xf numFmtId="0" fontId="4" fillId="0" borderId="8" xfId="0" applyFont="1" applyBorder="1"/>
    <xf numFmtId="0" fontId="2" fillId="4" borderId="1" xfId="0" applyFont="1" applyFill="1" applyBorder="1"/>
    <xf numFmtId="0" fontId="0" fillId="4" borderId="2" xfId="0" applyFill="1" applyBorder="1"/>
    <xf numFmtId="0" fontId="0" fillId="4" borderId="3" xfId="0" applyFill="1" applyBorder="1"/>
    <xf numFmtId="0" fontId="3" fillId="5" borderId="4" xfId="0" applyFont="1" applyFill="1" applyBorder="1"/>
    <xf numFmtId="0" fontId="4" fillId="5" borderId="0" xfId="0" applyFont="1" applyFill="1" applyBorder="1"/>
    <xf numFmtId="0" fontId="4" fillId="5" borderId="5" xfId="0" applyFont="1" applyFill="1" applyBorder="1"/>
    <xf numFmtId="0" fontId="7" fillId="6" borderId="0" xfId="0" applyFont="1" applyFill="1"/>
    <xf numFmtId="0" fontId="7" fillId="6" borderId="0" xfId="0" applyFont="1" applyFill="1" applyAlignment="1">
      <alignment horizontal="left" wrapText="1"/>
    </xf>
    <xf numFmtId="0" fontId="7" fillId="6" borderId="0" xfId="0" applyFont="1" applyFill="1" applyAlignment="1">
      <alignment horizontal="left" wrapText="1"/>
    </xf>
    <xf numFmtId="0" fontId="2" fillId="4" borderId="0" xfId="0" applyFont="1" applyFill="1" applyAlignment="1">
      <alignment horizontal="center"/>
    </xf>
    <xf numFmtId="0" fontId="11" fillId="6" borderId="15" xfId="0" applyFont="1" applyFill="1" applyBorder="1"/>
    <xf numFmtId="0" fontId="0" fillId="6" borderId="0" xfId="0" applyFont="1" applyFill="1" applyBorder="1" applyAlignment="1">
      <alignment horizontal="right" vertical="center"/>
    </xf>
    <xf numFmtId="6" fontId="0" fillId="6" borderId="11" xfId="0" applyNumberFormat="1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0" fontId="0" fillId="6" borderId="16" xfId="0" applyFont="1" applyFill="1" applyBorder="1" applyAlignment="1">
      <alignment vertical="center"/>
    </xf>
    <xf numFmtId="0" fontId="0" fillId="0" borderId="15" xfId="0" applyFont="1" applyBorder="1" applyAlignment="1">
      <alignment vertical="center" wrapText="1"/>
    </xf>
    <xf numFmtId="2" fontId="0" fillId="6" borderId="11" xfId="0" applyNumberFormat="1" applyFont="1" applyFill="1" applyBorder="1" applyAlignment="1">
      <alignment horizontal="center" vertical="center"/>
    </xf>
    <xf numFmtId="0" fontId="0" fillId="6" borderId="17" xfId="0" applyFont="1" applyFill="1" applyBorder="1"/>
    <xf numFmtId="0" fontId="0" fillId="6" borderId="18" xfId="0" applyFont="1" applyFill="1" applyBorder="1" applyAlignment="1">
      <alignment horizontal="right"/>
    </xf>
    <xf numFmtId="0" fontId="0" fillId="6" borderId="18" xfId="0" applyFont="1" applyFill="1" applyBorder="1"/>
    <xf numFmtId="0" fontId="0" fillId="6" borderId="19" xfId="0" applyFont="1" applyFill="1" applyBorder="1"/>
    <xf numFmtId="164" fontId="5" fillId="0" borderId="5" xfId="1" applyNumberFormat="1" applyFont="1" applyBorder="1"/>
    <xf numFmtId="0" fontId="12" fillId="0" borderId="0" xfId="0" applyFont="1"/>
    <xf numFmtId="0" fontId="7" fillId="6" borderId="0" xfId="0" applyFont="1" applyFill="1" applyAlignment="1">
      <alignment wrapText="1"/>
    </xf>
    <xf numFmtId="0" fontId="13" fillId="6" borderId="0" xfId="0" applyFont="1" applyFill="1" applyAlignment="1">
      <alignment horizontal="left" wrapText="1"/>
    </xf>
    <xf numFmtId="0" fontId="11" fillId="0" borderId="0" xfId="0" applyFont="1" applyAlignment="1">
      <alignment horizontal="center"/>
    </xf>
    <xf numFmtId="0" fontId="0" fillId="6" borderId="0" xfId="0" applyFont="1" applyFill="1"/>
    <xf numFmtId="0" fontId="0" fillId="0" borderId="0" xfId="0" applyFont="1"/>
    <xf numFmtId="0" fontId="7" fillId="6" borderId="0" xfId="0" applyFont="1" applyFill="1" applyAlignment="1">
      <alignment horizontal="center"/>
    </xf>
    <xf numFmtId="0" fontId="11" fillId="0" borderId="0" xfId="0" applyFont="1" applyAlignment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6" fillId="2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9" xfId="0" applyFont="1" applyBorder="1"/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7" fillId="5" borderId="4" xfId="0" applyFont="1" applyFill="1" applyBorder="1"/>
    <xf numFmtId="0" fontId="0" fillId="5" borderId="0" xfId="0" applyFont="1" applyFill="1" applyBorder="1"/>
    <xf numFmtId="0" fontId="0" fillId="0" borderId="5" xfId="0" applyFont="1" applyFill="1" applyBorder="1"/>
    <xf numFmtId="0" fontId="0" fillId="0" borderId="4" xfId="0" applyFont="1" applyBorder="1"/>
    <xf numFmtId="166" fontId="0" fillId="3" borderId="10" xfId="1" applyNumberFormat="1" applyFont="1" applyFill="1" applyBorder="1"/>
    <xf numFmtId="164" fontId="12" fillId="0" borderId="5" xfId="1" applyNumberFormat="1" applyFont="1" applyBorder="1" applyAlignment="1">
      <alignment horizontal="left"/>
    </xf>
    <xf numFmtId="0" fontId="0" fillId="3" borderId="10" xfId="0" applyFont="1" applyFill="1" applyBorder="1"/>
    <xf numFmtId="0" fontId="12" fillId="0" borderId="5" xfId="0" applyFont="1" applyBorder="1" applyAlignment="1">
      <alignment horizontal="left"/>
    </xf>
    <xf numFmtId="0" fontId="0" fillId="0" borderId="0" xfId="0" applyFont="1" applyBorder="1"/>
    <xf numFmtId="0" fontId="0" fillId="0" borderId="5" xfId="0" applyFont="1" applyBorder="1"/>
    <xf numFmtId="0" fontId="0" fillId="5" borderId="5" xfId="0" applyFont="1" applyFill="1" applyBorder="1"/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6" fontId="0" fillId="0" borderId="0" xfId="1" applyNumberFormat="1" applyFont="1" applyBorder="1"/>
    <xf numFmtId="164" fontId="0" fillId="0" borderId="5" xfId="1" applyNumberFormat="1" applyFont="1" applyBorder="1"/>
    <xf numFmtId="2" fontId="0" fillId="0" borderId="0" xfId="0" applyNumberFormat="1" applyFont="1" applyBorder="1"/>
    <xf numFmtId="44" fontId="0" fillId="0" borderId="5" xfId="0" applyNumberFormat="1" applyFont="1" applyBorder="1"/>
    <xf numFmtId="0" fontId="2" fillId="0" borderId="4" xfId="0" applyFont="1" applyBorder="1"/>
    <xf numFmtId="166" fontId="2" fillId="0" borderId="0" xfId="0" applyNumberFormat="1" applyFont="1" applyBorder="1"/>
    <xf numFmtId="0" fontId="0" fillId="0" borderId="6" xfId="0" applyFont="1" applyBorder="1"/>
    <xf numFmtId="2" fontId="0" fillId="0" borderId="7" xfId="0" applyNumberFormat="1" applyFont="1" applyBorder="1"/>
    <xf numFmtId="0" fontId="0" fillId="0" borderId="8" xfId="0" applyFont="1" applyBorder="1"/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0" fillId="6" borderId="15" xfId="0" applyFont="1" applyFill="1" applyBorder="1"/>
    <xf numFmtId="0" fontId="0" fillId="6" borderId="0" xfId="0" applyFont="1" applyFill="1" applyBorder="1" applyAlignment="1">
      <alignment horizontal="right"/>
    </xf>
    <xf numFmtId="0" fontId="0" fillId="6" borderId="0" xfId="0" applyFont="1" applyFill="1" applyBorder="1"/>
    <xf numFmtId="0" fontId="0" fillId="6" borderId="16" xfId="0" applyFont="1" applyFill="1" applyBorder="1"/>
    <xf numFmtId="1" fontId="0" fillId="6" borderId="1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6" borderId="0" xfId="0" applyFont="1" applyFill="1" applyAlignment="1">
      <alignment horizontal="right"/>
    </xf>
    <xf numFmtId="166" fontId="4" fillId="0" borderId="0" xfId="1" applyNumberFormat="1" applyFont="1" applyBorder="1"/>
    <xf numFmtId="0" fontId="7" fillId="6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171450</xdr:rowOff>
        </xdr:from>
        <xdr:to>
          <xdr:col>1</xdr:col>
          <xdr:colOff>393700</xdr:colOff>
          <xdr:row>3</xdr:row>
          <xdr:rowOff>17317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</xdr:row>
          <xdr:rowOff>171450</xdr:rowOff>
        </xdr:from>
        <xdr:to>
          <xdr:col>1</xdr:col>
          <xdr:colOff>393700</xdr:colOff>
          <xdr:row>4</xdr:row>
          <xdr:rowOff>17319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</xdr:row>
          <xdr:rowOff>171450</xdr:rowOff>
        </xdr:from>
        <xdr:to>
          <xdr:col>1</xdr:col>
          <xdr:colOff>393700</xdr:colOff>
          <xdr:row>5</xdr:row>
          <xdr:rowOff>17319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</xdr:row>
          <xdr:rowOff>171450</xdr:rowOff>
        </xdr:from>
        <xdr:to>
          <xdr:col>1</xdr:col>
          <xdr:colOff>393700</xdr:colOff>
          <xdr:row>6</xdr:row>
          <xdr:rowOff>17318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</xdr:row>
          <xdr:rowOff>171450</xdr:rowOff>
        </xdr:from>
        <xdr:to>
          <xdr:col>1</xdr:col>
          <xdr:colOff>393700</xdr:colOff>
          <xdr:row>7</xdr:row>
          <xdr:rowOff>17317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</xdr:row>
          <xdr:rowOff>171450</xdr:rowOff>
        </xdr:from>
        <xdr:to>
          <xdr:col>1</xdr:col>
          <xdr:colOff>387350</xdr:colOff>
          <xdr:row>8</xdr:row>
          <xdr:rowOff>17319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7</xdr:row>
          <xdr:rowOff>171450</xdr:rowOff>
        </xdr:from>
        <xdr:to>
          <xdr:col>1</xdr:col>
          <xdr:colOff>387350</xdr:colOff>
          <xdr:row>9</xdr:row>
          <xdr:rowOff>17319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32BA-B15B-49CC-B985-E12EDDD5AA93}">
  <sheetPr>
    <tabColor theme="7"/>
  </sheetPr>
  <dimension ref="A1:V25"/>
  <sheetViews>
    <sheetView tabSelected="1" zoomScaleNormal="100" workbookViewId="0">
      <selection activeCell="B11" sqref="B11"/>
    </sheetView>
  </sheetViews>
  <sheetFormatPr defaultRowHeight="14.5" x14ac:dyDescent="0.35"/>
  <cols>
    <col min="1" max="1" width="8.7265625" style="45"/>
    <col min="2" max="2" width="90.26953125" style="45" bestFit="1" customWidth="1"/>
    <col min="3" max="16384" width="8.7265625" style="45"/>
  </cols>
  <sheetData>
    <row r="1" spans="1:22" x14ac:dyDescent="0.35">
      <c r="A1" s="43" t="s">
        <v>44</v>
      </c>
      <c r="B1" s="43"/>
      <c r="C1" s="43"/>
      <c r="D1" s="43"/>
      <c r="E1" s="43"/>
      <c r="F1" s="43"/>
      <c r="G1" s="47"/>
      <c r="H1" s="47"/>
      <c r="I1" s="47"/>
      <c r="J1" s="47"/>
      <c r="K1" s="47"/>
      <c r="L1" s="47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x14ac:dyDescent="0.35">
      <c r="A2" s="24" t="s">
        <v>45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x14ac:dyDescent="0.35">
      <c r="A3" s="24"/>
      <c r="B3" s="24" t="s">
        <v>46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2" x14ac:dyDescent="0.35">
      <c r="A4" s="24"/>
      <c r="B4" s="24" t="s">
        <v>53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2" x14ac:dyDescent="0.35">
      <c r="A5" s="24"/>
      <c r="B5" s="24" t="s">
        <v>12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44"/>
      <c r="N5" s="44"/>
      <c r="O5" s="44"/>
      <c r="P5" s="44"/>
      <c r="Q5" s="44"/>
      <c r="R5" s="44"/>
      <c r="S5" s="44"/>
      <c r="T5" s="44"/>
      <c r="U5" s="44"/>
      <c r="V5" s="44"/>
    </row>
    <row r="6" spans="1:22" x14ac:dyDescent="0.35">
      <c r="A6" s="24"/>
      <c r="B6" s="24" t="s">
        <v>54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22" x14ac:dyDescent="0.35">
      <c r="A7" s="24"/>
      <c r="B7" s="24" t="s">
        <v>55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22" x14ac:dyDescent="0.35">
      <c r="A8" s="24"/>
      <c r="B8" s="24" t="s">
        <v>56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22" x14ac:dyDescent="0.35">
      <c r="A9" s="24"/>
      <c r="B9" s="24" t="s">
        <v>57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</row>
    <row r="10" spans="1:22" x14ac:dyDescent="0.35">
      <c r="A10" s="24"/>
      <c r="B10" s="24"/>
      <c r="C10" s="24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4"/>
      <c r="Q10" s="44"/>
      <c r="R10" s="44"/>
      <c r="S10" s="44"/>
      <c r="T10" s="44"/>
      <c r="U10" s="44"/>
      <c r="V10" s="44"/>
    </row>
    <row r="11" spans="1:22" ht="14.5" customHeight="1" x14ac:dyDescent="0.35">
      <c r="A11" s="93" t="s">
        <v>82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4"/>
      <c r="N11" s="44"/>
      <c r="O11" s="44"/>
      <c r="P11" s="44"/>
      <c r="Q11" s="44"/>
      <c r="R11" s="44"/>
      <c r="S11" s="44"/>
      <c r="T11" s="44"/>
      <c r="U11" s="44"/>
      <c r="V11" s="44"/>
    </row>
    <row r="12" spans="1:22" x14ac:dyDescent="0.3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44"/>
      <c r="N12" s="44"/>
      <c r="O12" s="44"/>
      <c r="P12" s="44"/>
      <c r="Q12" s="44"/>
      <c r="R12" s="44"/>
      <c r="S12" s="44"/>
      <c r="T12" s="44"/>
      <c r="U12" s="44"/>
      <c r="V12" s="44"/>
    </row>
    <row r="13" spans="1:22" ht="28.5" customHeight="1" x14ac:dyDescent="0.35">
      <c r="A13" s="26" t="s">
        <v>81</v>
      </c>
      <c r="B13" s="26"/>
      <c r="C13" s="26"/>
      <c r="D13" s="26"/>
      <c r="E13" s="26"/>
      <c r="F13" s="26"/>
      <c r="G13" s="41"/>
      <c r="H13" s="41"/>
      <c r="I13" s="41"/>
      <c r="J13" s="41"/>
      <c r="K13" s="41"/>
      <c r="L13" s="41"/>
      <c r="M13" s="44"/>
      <c r="N13" s="44"/>
      <c r="O13" s="44"/>
      <c r="P13" s="44"/>
      <c r="Q13" s="44"/>
      <c r="R13" s="44"/>
      <c r="S13" s="44"/>
      <c r="T13" s="44"/>
      <c r="U13" s="44"/>
      <c r="V13" s="44"/>
    </row>
    <row r="14" spans="1:22" x14ac:dyDescent="0.3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pans="1:22" ht="14.5" customHeight="1" x14ac:dyDescent="0.35">
      <c r="A15" s="93" t="s">
        <v>58</v>
      </c>
      <c r="B15" s="46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4"/>
      <c r="N15" s="44"/>
      <c r="O15" s="44"/>
      <c r="P15" s="44"/>
      <c r="Q15" s="44"/>
      <c r="R15" s="44"/>
      <c r="S15" s="44"/>
      <c r="T15" s="44"/>
      <c r="U15" s="44"/>
      <c r="V15" s="44"/>
    </row>
    <row r="16" spans="1:22" x14ac:dyDescent="0.3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44"/>
      <c r="N16" s="44"/>
      <c r="O16" s="44"/>
      <c r="P16" s="44"/>
      <c r="Q16" s="44"/>
      <c r="R16" s="44"/>
      <c r="S16" s="44"/>
      <c r="T16" s="44"/>
      <c r="U16" s="44"/>
      <c r="V16" s="44"/>
    </row>
    <row r="17" spans="1:22" x14ac:dyDescent="0.35">
      <c r="A17" s="24" t="s">
        <v>52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pans="1:22" x14ac:dyDescent="0.3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pans="1:22" ht="26" customHeight="1" x14ac:dyDescent="0.35">
      <c r="A19" s="42" t="s">
        <v>84</v>
      </c>
      <c r="B19" s="42"/>
      <c r="C19" s="42"/>
      <c r="D19" s="42"/>
      <c r="E19" s="42"/>
      <c r="F19" s="42"/>
      <c r="G19" s="24"/>
      <c r="H19" s="24"/>
      <c r="I19" s="2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</row>
    <row r="20" spans="1:22" x14ac:dyDescent="0.3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:22" x14ac:dyDescent="0.3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2" x14ac:dyDescent="0.3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spans="1:22" x14ac:dyDescent="0.3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pans="1:22" x14ac:dyDescent="0.3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22" x14ac:dyDescent="0.3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</sheetData>
  <mergeCells count="3">
    <mergeCell ref="A13:F13"/>
    <mergeCell ref="A19:F19"/>
    <mergeCell ref="A1:F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1</xdr:row>
                    <xdr:rowOff>171450</xdr:rowOff>
                  </from>
                  <to>
                    <xdr:col>1</xdr:col>
                    <xdr:colOff>393700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2</xdr:row>
                    <xdr:rowOff>171450</xdr:rowOff>
                  </from>
                  <to>
                    <xdr:col>1</xdr:col>
                    <xdr:colOff>393700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0</xdr:col>
                    <xdr:colOff>190500</xdr:colOff>
                    <xdr:row>3</xdr:row>
                    <xdr:rowOff>171450</xdr:rowOff>
                  </from>
                  <to>
                    <xdr:col>1</xdr:col>
                    <xdr:colOff>393700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0</xdr:col>
                    <xdr:colOff>190500</xdr:colOff>
                    <xdr:row>4</xdr:row>
                    <xdr:rowOff>171450</xdr:rowOff>
                  </from>
                  <to>
                    <xdr:col>1</xdr:col>
                    <xdr:colOff>393700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0</xdr:col>
                    <xdr:colOff>190500</xdr:colOff>
                    <xdr:row>5</xdr:row>
                    <xdr:rowOff>171450</xdr:rowOff>
                  </from>
                  <to>
                    <xdr:col>1</xdr:col>
                    <xdr:colOff>393700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0</xdr:col>
                    <xdr:colOff>190500</xdr:colOff>
                    <xdr:row>6</xdr:row>
                    <xdr:rowOff>171450</xdr:rowOff>
                  </from>
                  <to>
                    <xdr:col>1</xdr:col>
                    <xdr:colOff>387350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0</xdr:col>
                    <xdr:colOff>190500</xdr:colOff>
                    <xdr:row>7</xdr:row>
                    <xdr:rowOff>171450</xdr:rowOff>
                  </from>
                  <to>
                    <xdr:col>1</xdr:col>
                    <xdr:colOff>387350</xdr:colOff>
                    <xdr:row>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98A7D-BE59-4145-9ED0-6E6564957A55}">
  <sheetPr>
    <tabColor theme="8"/>
  </sheetPr>
  <dimension ref="A1:F12"/>
  <sheetViews>
    <sheetView zoomScaleNormal="100" workbookViewId="0">
      <selection activeCell="C6" sqref="C6"/>
    </sheetView>
  </sheetViews>
  <sheetFormatPr defaultRowHeight="14.5" x14ac:dyDescent="0.35"/>
  <cols>
    <col min="1" max="1" width="13.81640625" style="45" customWidth="1"/>
    <col min="2" max="2" width="19.453125" style="45" customWidth="1"/>
    <col min="3" max="3" width="25.36328125" style="45" bestFit="1" customWidth="1"/>
    <col min="4" max="4" width="22.7265625" style="45" bestFit="1" customWidth="1"/>
    <col min="5" max="5" width="18.90625" style="45" customWidth="1"/>
    <col min="6" max="6" width="22.6328125" style="45" bestFit="1" customWidth="1"/>
    <col min="7" max="16384" width="8.7265625" style="45"/>
  </cols>
  <sheetData>
    <row r="1" spans="1:6" x14ac:dyDescent="0.35">
      <c r="A1" s="51" t="s">
        <v>40</v>
      </c>
      <c r="B1" s="51"/>
      <c r="C1" s="51"/>
      <c r="D1" s="51"/>
      <c r="E1" s="51"/>
      <c r="F1" s="51"/>
    </row>
    <row r="2" spans="1:6" s="54" customFormat="1" ht="50" customHeight="1" x14ac:dyDescent="0.35">
      <c r="A2" s="52" t="s">
        <v>62</v>
      </c>
      <c r="B2" s="52" t="s">
        <v>63</v>
      </c>
      <c r="C2" s="52" t="s">
        <v>64</v>
      </c>
      <c r="D2" s="53" t="s">
        <v>65</v>
      </c>
      <c r="E2" s="52" t="s">
        <v>63</v>
      </c>
      <c r="F2" s="52" t="s">
        <v>64</v>
      </c>
    </row>
    <row r="3" spans="1:6" x14ac:dyDescent="0.35">
      <c r="A3" s="45" t="s">
        <v>66</v>
      </c>
      <c r="C3" s="55"/>
      <c r="D3" s="56" t="s">
        <v>19</v>
      </c>
    </row>
    <row r="4" spans="1:6" x14ac:dyDescent="0.35">
      <c r="A4" s="45" t="s">
        <v>67</v>
      </c>
      <c r="C4" s="55"/>
      <c r="D4" s="56" t="s">
        <v>20</v>
      </c>
    </row>
    <row r="5" spans="1:6" x14ac:dyDescent="0.35">
      <c r="A5" s="45" t="s">
        <v>68</v>
      </c>
      <c r="C5" s="55"/>
      <c r="D5" s="56" t="s">
        <v>21</v>
      </c>
    </row>
    <row r="6" spans="1:6" x14ac:dyDescent="0.35">
      <c r="A6" s="45" t="s">
        <v>69</v>
      </c>
      <c r="C6" s="55"/>
      <c r="D6" s="56" t="s">
        <v>22</v>
      </c>
    </row>
    <row r="7" spans="1:6" x14ac:dyDescent="0.35">
      <c r="A7" s="45" t="s">
        <v>70</v>
      </c>
      <c r="C7" s="55"/>
      <c r="D7" s="56" t="s">
        <v>23</v>
      </c>
    </row>
    <row r="8" spans="1:6" x14ac:dyDescent="0.35">
      <c r="A8" s="45" t="s">
        <v>71</v>
      </c>
      <c r="C8" s="55"/>
      <c r="D8" s="56" t="s">
        <v>24</v>
      </c>
    </row>
    <row r="9" spans="1:6" x14ac:dyDescent="0.35">
      <c r="A9" s="45" t="s">
        <v>72</v>
      </c>
      <c r="C9" s="55"/>
      <c r="D9" s="56" t="s">
        <v>25</v>
      </c>
    </row>
    <row r="10" spans="1:6" x14ac:dyDescent="0.35">
      <c r="A10" s="45" t="s">
        <v>73</v>
      </c>
      <c r="C10" s="55"/>
      <c r="D10" s="56" t="s">
        <v>26</v>
      </c>
    </row>
    <row r="11" spans="1:6" x14ac:dyDescent="0.35">
      <c r="A11" s="45" t="s">
        <v>74</v>
      </c>
      <c r="C11" s="55"/>
      <c r="D11" s="56" t="s">
        <v>27</v>
      </c>
    </row>
    <row r="12" spans="1:6" x14ac:dyDescent="0.35">
      <c r="A12" s="45" t="s">
        <v>75</v>
      </c>
      <c r="C12" s="55"/>
      <c r="D12" s="56" t="s">
        <v>28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5362-FC09-47EA-8ED1-1D863474CDD2}">
  <sheetPr>
    <tabColor theme="8"/>
  </sheetPr>
  <dimension ref="A1:C22"/>
  <sheetViews>
    <sheetView zoomScale="90" zoomScaleNormal="90" workbookViewId="0">
      <selection activeCell="C18" sqref="C18"/>
    </sheetView>
  </sheetViews>
  <sheetFormatPr defaultRowHeight="14.5" x14ac:dyDescent="0.35"/>
  <cols>
    <col min="1" max="1" width="45" style="45" bestFit="1" customWidth="1"/>
    <col min="2" max="2" width="26.1796875" style="45" customWidth="1"/>
    <col min="3" max="3" width="38.453125" style="45" bestFit="1" customWidth="1"/>
    <col min="4" max="4" width="8.7265625" style="45" customWidth="1"/>
    <col min="5" max="16384" width="8.7265625" style="45"/>
  </cols>
  <sheetData>
    <row r="1" spans="1:3" s="45" customFormat="1" x14ac:dyDescent="0.35">
      <c r="A1" s="57" t="s">
        <v>29</v>
      </c>
      <c r="B1" s="58"/>
      <c r="C1" s="59"/>
    </row>
    <row r="2" spans="1:3" s="45" customFormat="1" x14ac:dyDescent="0.35">
      <c r="A2" s="60" t="s">
        <v>34</v>
      </c>
      <c r="B2" s="61"/>
      <c r="C2" s="62"/>
    </row>
    <row r="3" spans="1:3" s="45" customFormat="1" x14ac:dyDescent="0.35">
      <c r="A3" s="63" t="s">
        <v>60</v>
      </c>
      <c r="B3" s="64">
        <v>100000</v>
      </c>
      <c r="C3" s="65" t="s">
        <v>41</v>
      </c>
    </row>
    <row r="4" spans="1:3" s="45" customFormat="1" x14ac:dyDescent="0.35">
      <c r="A4" s="63" t="s">
        <v>59</v>
      </c>
      <c r="B4" s="64">
        <v>50000</v>
      </c>
      <c r="C4" s="65" t="s">
        <v>42</v>
      </c>
    </row>
    <row r="5" spans="1:3" s="45" customFormat="1" x14ac:dyDescent="0.35">
      <c r="A5" s="63" t="s">
        <v>61</v>
      </c>
      <c r="B5" s="66">
        <v>10</v>
      </c>
      <c r="C5" s="67" t="s">
        <v>43</v>
      </c>
    </row>
    <row r="6" spans="1:3" s="45" customFormat="1" x14ac:dyDescent="0.35">
      <c r="A6" s="63"/>
      <c r="B6" s="68"/>
      <c r="C6" s="69"/>
    </row>
    <row r="7" spans="1:3" s="45" customFormat="1" x14ac:dyDescent="0.35">
      <c r="A7" s="60" t="s">
        <v>35</v>
      </c>
      <c r="B7" s="61"/>
      <c r="C7" s="70"/>
    </row>
    <row r="8" spans="1:3" s="45" customFormat="1" x14ac:dyDescent="0.35">
      <c r="A8" s="63"/>
      <c r="B8" s="71" t="s">
        <v>32</v>
      </c>
      <c r="C8" s="72" t="s">
        <v>33</v>
      </c>
    </row>
    <row r="9" spans="1:3" s="45" customFormat="1" x14ac:dyDescent="0.35">
      <c r="A9" s="63" t="s">
        <v>76</v>
      </c>
      <c r="B9" s="68" t="e">
        <f>AVERAGE('Venture Data'!B3:B100)</f>
        <v>#DIV/0!</v>
      </c>
      <c r="C9" s="69" t="e">
        <f>AVERAGE('Venture Data'!E3:E100)</f>
        <v>#DIV/0!</v>
      </c>
    </row>
    <row r="10" spans="1:3" s="45" customFormat="1" x14ac:dyDescent="0.35">
      <c r="A10" s="63" t="s">
        <v>77</v>
      </c>
      <c r="B10" s="68" t="e">
        <f>AVERAGE('Venture Data'!C3:C100)</f>
        <v>#DIV/0!</v>
      </c>
      <c r="C10" s="69" t="e">
        <f>AVERAGE('Venture Data'!F3:F100)</f>
        <v>#DIV/0!</v>
      </c>
    </row>
    <row r="11" spans="1:3" s="45" customFormat="1" x14ac:dyDescent="0.35">
      <c r="A11" s="63"/>
      <c r="B11" s="68"/>
      <c r="C11" s="69"/>
    </row>
    <row r="12" spans="1:3" s="45" customFormat="1" x14ac:dyDescent="0.35">
      <c r="A12" s="60" t="s">
        <v>36</v>
      </c>
      <c r="B12" s="61"/>
      <c r="C12" s="70"/>
    </row>
    <row r="13" spans="1:3" s="45" customFormat="1" x14ac:dyDescent="0.35">
      <c r="A13" s="63"/>
      <c r="B13" s="71" t="s">
        <v>32</v>
      </c>
      <c r="C13" s="72" t="s">
        <v>33</v>
      </c>
    </row>
    <row r="14" spans="1:3" s="45" customFormat="1" x14ac:dyDescent="0.35">
      <c r="A14" s="63" t="s">
        <v>17</v>
      </c>
      <c r="B14" s="73">
        <f>(B3+B4)/B5</f>
        <v>15000</v>
      </c>
      <c r="C14" s="74"/>
    </row>
    <row r="15" spans="1:3" s="45" customFormat="1" x14ac:dyDescent="0.35">
      <c r="A15" s="63" t="s">
        <v>78</v>
      </c>
      <c r="B15" s="75" t="e">
        <f>B10-B9</f>
        <v>#DIV/0!</v>
      </c>
      <c r="C15" s="69" t="e">
        <f>C10-C9</f>
        <v>#DIV/0!</v>
      </c>
    </row>
    <row r="16" spans="1:3" s="45" customFormat="1" x14ac:dyDescent="0.35">
      <c r="A16" s="63"/>
      <c r="B16" s="68"/>
      <c r="C16" s="76"/>
    </row>
    <row r="17" spans="1:3" s="45" customFormat="1" x14ac:dyDescent="0.35">
      <c r="A17" s="60" t="s">
        <v>30</v>
      </c>
      <c r="B17" s="61"/>
      <c r="C17" s="62"/>
    </row>
    <row r="18" spans="1:3" s="45" customFormat="1" x14ac:dyDescent="0.35">
      <c r="A18" s="77" t="s">
        <v>18</v>
      </c>
      <c r="B18" s="78" t="e">
        <f>B14/B15</f>
        <v>#DIV/0!</v>
      </c>
      <c r="C18" s="69"/>
    </row>
    <row r="19" spans="1:3" s="45" customFormat="1" x14ac:dyDescent="0.35">
      <c r="A19" s="63" t="s">
        <v>37</v>
      </c>
      <c r="B19" s="75" t="e">
        <f>(B15/B14)*1000</f>
        <v>#DIV/0!</v>
      </c>
      <c r="C19" s="69"/>
    </row>
    <row r="20" spans="1:3" s="45" customFormat="1" x14ac:dyDescent="0.35">
      <c r="A20" s="63"/>
      <c r="B20" s="68"/>
      <c r="C20" s="69"/>
    </row>
    <row r="21" spans="1:3" s="45" customFormat="1" x14ac:dyDescent="0.35">
      <c r="A21" s="77" t="s">
        <v>38</v>
      </c>
      <c r="B21" s="78" t="e">
        <f>B14/(B15-C15)</f>
        <v>#DIV/0!</v>
      </c>
      <c r="C21" s="69"/>
    </row>
    <row r="22" spans="1:3" s="45" customFormat="1" ht="15" thickBot="1" x14ac:dyDescent="0.4">
      <c r="A22" s="79" t="s">
        <v>39</v>
      </c>
      <c r="B22" s="80" t="e">
        <f>((B15-C15)/B14)*1000</f>
        <v>#DIV/0!</v>
      </c>
      <c r="C22" s="81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2FF5-E205-4926-AB04-8E8F5E31DDE7}">
  <sheetPr>
    <tabColor theme="6"/>
  </sheetPr>
  <dimension ref="A1:F22"/>
  <sheetViews>
    <sheetView zoomScaleNormal="100" workbookViewId="0">
      <selection activeCell="F18" sqref="F18"/>
    </sheetView>
  </sheetViews>
  <sheetFormatPr defaultRowHeight="14.5" x14ac:dyDescent="0.35"/>
  <cols>
    <col min="1" max="1" width="35.6328125" style="45" bestFit="1" customWidth="1"/>
    <col min="2" max="2" width="5.453125" style="55" bestFit="1" customWidth="1"/>
    <col min="3" max="3" width="7.26953125" style="45" bestFit="1" customWidth="1"/>
    <col min="4" max="4" width="35.6328125" style="45" bestFit="1" customWidth="1"/>
    <col min="5" max="5" width="7.26953125" style="45" bestFit="1" customWidth="1"/>
    <col min="6" max="6" width="75.1796875" style="45" bestFit="1" customWidth="1"/>
    <col min="7" max="16384" width="8.7265625" style="45"/>
  </cols>
  <sheetData>
    <row r="1" spans="1:6" x14ac:dyDescent="0.35">
      <c r="A1" s="82" t="s">
        <v>51</v>
      </c>
      <c r="B1" s="83"/>
      <c r="C1" s="83"/>
      <c r="D1" s="83"/>
      <c r="E1" s="83"/>
      <c r="F1" s="84"/>
    </row>
    <row r="2" spans="1:6" x14ac:dyDescent="0.35">
      <c r="A2" s="85"/>
      <c r="B2" s="86"/>
      <c r="C2" s="87"/>
      <c r="D2" s="87"/>
      <c r="E2" s="87"/>
      <c r="F2" s="88"/>
    </row>
    <row r="3" spans="1:6" x14ac:dyDescent="0.35">
      <c r="A3" s="28" t="s">
        <v>50</v>
      </c>
      <c r="B3" s="29" t="s">
        <v>47</v>
      </c>
      <c r="C3" s="30" t="e">
        <f>'Input Tab'!B18</f>
        <v>#DIV/0!</v>
      </c>
      <c r="D3" s="31" t="s">
        <v>48</v>
      </c>
      <c r="E3" s="89">
        <v>1</v>
      </c>
      <c r="F3" s="32" t="s">
        <v>79</v>
      </c>
    </row>
    <row r="4" spans="1:6" s="90" customFormat="1" x14ac:dyDescent="0.35">
      <c r="A4" s="33" t="s">
        <v>37</v>
      </c>
      <c r="B4" s="29" t="s">
        <v>47</v>
      </c>
      <c r="C4" s="30">
        <v>1000</v>
      </c>
      <c r="D4" s="31" t="s">
        <v>48</v>
      </c>
      <c r="E4" s="34" t="e">
        <f>'Input Tab'!B19</f>
        <v>#DIV/0!</v>
      </c>
      <c r="F4" s="32" t="s">
        <v>79</v>
      </c>
    </row>
    <row r="5" spans="1:6" x14ac:dyDescent="0.35">
      <c r="A5" s="28" t="s">
        <v>49</v>
      </c>
      <c r="B5" s="29" t="s">
        <v>47</v>
      </c>
      <c r="C5" s="30" t="e">
        <f>'Input Tab'!B21</f>
        <v>#DIV/0!</v>
      </c>
      <c r="D5" s="31" t="s">
        <v>48</v>
      </c>
      <c r="E5" s="89">
        <v>1</v>
      </c>
      <c r="F5" s="32" t="s">
        <v>80</v>
      </c>
    </row>
    <row r="6" spans="1:6" x14ac:dyDescent="0.35">
      <c r="A6" s="33" t="s">
        <v>39</v>
      </c>
      <c r="B6" s="29" t="s">
        <v>47</v>
      </c>
      <c r="C6" s="30">
        <v>1000</v>
      </c>
      <c r="D6" s="31" t="s">
        <v>48</v>
      </c>
      <c r="E6" s="34" t="e">
        <f>'Input Tab'!B22</f>
        <v>#DIV/0!</v>
      </c>
      <c r="F6" s="32" t="s">
        <v>80</v>
      </c>
    </row>
    <row r="7" spans="1:6" x14ac:dyDescent="0.35">
      <c r="A7" s="35"/>
      <c r="B7" s="36"/>
      <c r="C7" s="37"/>
      <c r="D7" s="37"/>
      <c r="E7" s="37"/>
      <c r="F7" s="38"/>
    </row>
    <row r="8" spans="1:6" x14ac:dyDescent="0.35">
      <c r="A8" s="44"/>
      <c r="B8" s="91"/>
      <c r="C8" s="44"/>
      <c r="D8" s="44"/>
      <c r="E8" s="44"/>
      <c r="F8" s="44"/>
    </row>
    <row r="9" spans="1:6" x14ac:dyDescent="0.35">
      <c r="A9" s="44"/>
      <c r="B9" s="91"/>
      <c r="C9" s="44"/>
      <c r="D9" s="44"/>
      <c r="E9" s="44"/>
      <c r="F9" s="44"/>
    </row>
    <row r="10" spans="1:6" x14ac:dyDescent="0.35">
      <c r="A10" s="44"/>
      <c r="B10" s="91"/>
      <c r="C10" s="44"/>
      <c r="D10" s="44"/>
      <c r="E10" s="44"/>
      <c r="F10" s="44"/>
    </row>
    <row r="11" spans="1:6" x14ac:dyDescent="0.35">
      <c r="A11" s="44"/>
      <c r="B11" s="91"/>
      <c r="C11" s="44"/>
      <c r="D11" s="44"/>
      <c r="E11" s="44"/>
      <c r="F11" s="44"/>
    </row>
    <row r="12" spans="1:6" x14ac:dyDescent="0.35">
      <c r="A12" s="44"/>
      <c r="B12" s="91"/>
      <c r="C12" s="44"/>
      <c r="D12" s="44"/>
      <c r="E12" s="44"/>
      <c r="F12" s="44"/>
    </row>
    <row r="13" spans="1:6" x14ac:dyDescent="0.35">
      <c r="A13" s="44"/>
      <c r="B13" s="91"/>
      <c r="C13" s="44"/>
      <c r="D13" s="44"/>
      <c r="E13" s="44"/>
      <c r="F13" s="44"/>
    </row>
    <row r="14" spans="1:6" x14ac:dyDescent="0.35">
      <c r="A14" s="44"/>
      <c r="B14" s="91"/>
      <c r="C14" s="44"/>
      <c r="D14" s="44"/>
      <c r="E14" s="44"/>
      <c r="F14" s="44"/>
    </row>
    <row r="15" spans="1:6" x14ac:dyDescent="0.35">
      <c r="A15" s="44"/>
      <c r="B15" s="91"/>
      <c r="C15" s="44"/>
      <c r="D15" s="44"/>
      <c r="E15" s="44"/>
      <c r="F15" s="44"/>
    </row>
    <row r="16" spans="1:6" x14ac:dyDescent="0.35">
      <c r="A16" s="44"/>
      <c r="B16" s="91"/>
      <c r="C16" s="44"/>
      <c r="D16" s="44"/>
      <c r="E16" s="44"/>
      <c r="F16" s="44"/>
    </row>
    <row r="17" spans="1:6" x14ac:dyDescent="0.35">
      <c r="A17" s="44"/>
      <c r="B17" s="91"/>
      <c r="C17" s="44"/>
      <c r="D17" s="44"/>
      <c r="E17" s="44"/>
      <c r="F17" s="44"/>
    </row>
    <row r="18" spans="1:6" x14ac:dyDescent="0.35">
      <c r="A18" s="44"/>
      <c r="B18" s="91"/>
      <c r="C18" s="44"/>
      <c r="D18" s="44"/>
      <c r="E18" s="44"/>
      <c r="F18" s="44"/>
    </row>
    <row r="19" spans="1:6" x14ac:dyDescent="0.35">
      <c r="A19" s="44"/>
      <c r="B19" s="91"/>
      <c r="C19" s="44"/>
      <c r="D19" s="44"/>
      <c r="E19" s="44"/>
      <c r="F19" s="44"/>
    </row>
    <row r="20" spans="1:6" x14ac:dyDescent="0.35">
      <c r="A20" s="44"/>
      <c r="B20" s="91"/>
      <c r="C20" s="44"/>
      <c r="D20" s="44"/>
      <c r="E20" s="44"/>
      <c r="F20" s="44"/>
    </row>
    <row r="21" spans="1:6" x14ac:dyDescent="0.35">
      <c r="A21" s="44"/>
      <c r="B21" s="91"/>
      <c r="C21" s="44"/>
      <c r="D21" s="44"/>
      <c r="E21" s="44"/>
      <c r="F21" s="44"/>
    </row>
    <row r="22" spans="1:6" x14ac:dyDescent="0.35">
      <c r="A22" s="44"/>
      <c r="B22" s="91"/>
      <c r="C22" s="44"/>
      <c r="D22" s="44"/>
      <c r="E22" s="44"/>
      <c r="F22" s="44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C63E1-4742-45D0-8613-C9BA5AE85728}">
  <sheetPr>
    <tabColor theme="7"/>
  </sheetPr>
  <dimension ref="B1:L22"/>
  <sheetViews>
    <sheetView zoomScale="85" zoomScaleNormal="85" workbookViewId="0">
      <selection activeCell="D15" sqref="D15"/>
    </sheetView>
  </sheetViews>
  <sheetFormatPr defaultRowHeight="14.5" x14ac:dyDescent="0.35"/>
  <cols>
    <col min="2" max="2" width="40.453125" bestFit="1" customWidth="1"/>
    <col min="3" max="3" width="15" customWidth="1"/>
    <col min="4" max="4" width="17.26953125" bestFit="1" customWidth="1"/>
    <col min="5" max="5" width="8.90625" customWidth="1"/>
    <col min="6" max="6" width="21" customWidth="1"/>
    <col min="7" max="7" width="11.08984375" bestFit="1" customWidth="1"/>
    <col min="8" max="8" width="10.6328125" bestFit="1" customWidth="1"/>
    <col min="10" max="10" width="20.7265625" bestFit="1" customWidth="1"/>
    <col min="11" max="11" width="11.08984375" bestFit="1" customWidth="1"/>
    <col min="12" max="12" width="10.6328125" bestFit="1" customWidth="1"/>
  </cols>
  <sheetData>
    <row r="1" spans="2:12" x14ac:dyDescent="0.35">
      <c r="B1" s="18" t="s">
        <v>29</v>
      </c>
      <c r="C1" s="19"/>
      <c r="D1" s="20"/>
      <c r="F1" s="27" t="s">
        <v>31</v>
      </c>
      <c r="G1" s="27"/>
      <c r="H1" s="27"/>
      <c r="I1" s="27"/>
      <c r="J1" s="27"/>
      <c r="K1" s="27"/>
      <c r="L1" s="27"/>
    </row>
    <row r="2" spans="2:12" x14ac:dyDescent="0.35">
      <c r="B2" s="21" t="s">
        <v>34</v>
      </c>
      <c r="C2" s="22"/>
      <c r="D2" s="5"/>
      <c r="G2" s="1" t="s">
        <v>14</v>
      </c>
      <c r="H2" s="1" t="s">
        <v>83</v>
      </c>
      <c r="K2" s="1" t="s">
        <v>14</v>
      </c>
      <c r="L2" s="1" t="s">
        <v>83</v>
      </c>
    </row>
    <row r="3" spans="2:12" x14ac:dyDescent="0.35">
      <c r="B3" s="6" t="s">
        <v>0</v>
      </c>
      <c r="C3" s="92">
        <v>100000</v>
      </c>
      <c r="D3" s="7"/>
      <c r="E3" s="2"/>
      <c r="F3" t="s">
        <v>2</v>
      </c>
      <c r="G3">
        <v>5</v>
      </c>
      <c r="H3" t="s">
        <v>13</v>
      </c>
      <c r="J3" t="s">
        <v>19</v>
      </c>
      <c r="K3">
        <v>0</v>
      </c>
      <c r="L3">
        <v>0</v>
      </c>
    </row>
    <row r="4" spans="2:12" x14ac:dyDescent="0.35">
      <c r="B4" s="6" t="s">
        <v>1</v>
      </c>
      <c r="C4" s="92">
        <v>50000</v>
      </c>
      <c r="D4" s="7"/>
      <c r="E4" s="2"/>
      <c r="F4" t="s">
        <v>3</v>
      </c>
      <c r="G4">
        <v>2</v>
      </c>
      <c r="H4" t="s">
        <v>13</v>
      </c>
      <c r="J4" t="s">
        <v>20</v>
      </c>
      <c r="K4">
        <v>2</v>
      </c>
      <c r="L4">
        <v>3</v>
      </c>
    </row>
    <row r="5" spans="2:12" x14ac:dyDescent="0.35">
      <c r="B5" s="6" t="s">
        <v>12</v>
      </c>
      <c r="C5" s="8">
        <v>10</v>
      </c>
      <c r="D5" s="9"/>
      <c r="F5" t="s">
        <v>4</v>
      </c>
      <c r="G5">
        <v>0</v>
      </c>
      <c r="H5">
        <v>0</v>
      </c>
      <c r="J5" t="s">
        <v>21</v>
      </c>
      <c r="K5">
        <v>0</v>
      </c>
      <c r="L5">
        <v>0</v>
      </c>
    </row>
    <row r="6" spans="2:12" x14ac:dyDescent="0.35">
      <c r="B6" s="6"/>
      <c r="C6" s="8"/>
      <c r="D6" s="9"/>
      <c r="F6" t="s">
        <v>5</v>
      </c>
      <c r="G6">
        <v>1</v>
      </c>
      <c r="H6">
        <v>5</v>
      </c>
      <c r="J6" t="s">
        <v>22</v>
      </c>
      <c r="K6">
        <v>1</v>
      </c>
      <c r="L6">
        <v>5</v>
      </c>
    </row>
    <row r="7" spans="2:12" x14ac:dyDescent="0.35">
      <c r="B7" s="21" t="s">
        <v>35</v>
      </c>
      <c r="C7" s="22"/>
      <c r="D7" s="23"/>
      <c r="F7" t="s">
        <v>6</v>
      </c>
      <c r="G7">
        <v>5</v>
      </c>
      <c r="H7">
        <v>6</v>
      </c>
      <c r="J7" t="s">
        <v>23</v>
      </c>
      <c r="K7">
        <v>5</v>
      </c>
      <c r="L7">
        <v>6</v>
      </c>
    </row>
    <row r="8" spans="2:12" x14ac:dyDescent="0.35">
      <c r="B8" s="6"/>
      <c r="C8" s="10" t="s">
        <v>32</v>
      </c>
      <c r="D8" s="39" t="s">
        <v>33</v>
      </c>
      <c r="F8" t="s">
        <v>7</v>
      </c>
      <c r="G8">
        <v>10</v>
      </c>
      <c r="H8">
        <v>25</v>
      </c>
      <c r="J8" t="s">
        <v>24</v>
      </c>
      <c r="K8">
        <v>1</v>
      </c>
      <c r="L8">
        <v>3</v>
      </c>
    </row>
    <row r="9" spans="2:12" x14ac:dyDescent="0.35">
      <c r="B9" s="6" t="s">
        <v>76</v>
      </c>
      <c r="C9" s="8">
        <f>G15</f>
        <v>2.5</v>
      </c>
      <c r="D9" s="9">
        <f>K14</f>
        <v>1.3</v>
      </c>
      <c r="F9" t="s">
        <v>8</v>
      </c>
      <c r="G9">
        <v>2</v>
      </c>
      <c r="H9">
        <v>3</v>
      </c>
      <c r="J9" t="s">
        <v>25</v>
      </c>
      <c r="K9">
        <v>2</v>
      </c>
      <c r="L9">
        <v>3</v>
      </c>
    </row>
    <row r="10" spans="2:12" x14ac:dyDescent="0.35">
      <c r="B10" s="6" t="s">
        <v>77</v>
      </c>
      <c r="C10" s="8">
        <f>H15</f>
        <v>5.125</v>
      </c>
      <c r="D10" s="9">
        <f>L14</f>
        <v>2.2999999999999998</v>
      </c>
      <c r="F10" t="s">
        <v>9</v>
      </c>
      <c r="G10">
        <v>1</v>
      </c>
      <c r="H10">
        <v>1</v>
      </c>
      <c r="J10" t="s">
        <v>26</v>
      </c>
      <c r="K10">
        <v>1</v>
      </c>
      <c r="L10">
        <v>1</v>
      </c>
    </row>
    <row r="11" spans="2:12" x14ac:dyDescent="0.35">
      <c r="B11" s="6"/>
      <c r="C11" s="8"/>
      <c r="D11" s="9"/>
      <c r="F11" t="s">
        <v>10</v>
      </c>
      <c r="G11">
        <v>0</v>
      </c>
      <c r="H11">
        <v>1</v>
      </c>
      <c r="J11" t="s">
        <v>27</v>
      </c>
      <c r="K11">
        <v>0</v>
      </c>
      <c r="L11">
        <v>1</v>
      </c>
    </row>
    <row r="12" spans="2:12" x14ac:dyDescent="0.35">
      <c r="B12" s="21" t="s">
        <v>36</v>
      </c>
      <c r="C12" s="22"/>
      <c r="D12" s="22"/>
      <c r="F12" t="s">
        <v>11</v>
      </c>
      <c r="G12">
        <v>1</v>
      </c>
      <c r="H12">
        <v>0</v>
      </c>
      <c r="J12" t="s">
        <v>28</v>
      </c>
      <c r="K12">
        <v>1</v>
      </c>
      <c r="L12">
        <v>1</v>
      </c>
    </row>
    <row r="13" spans="2:12" x14ac:dyDescent="0.35">
      <c r="B13" s="6"/>
      <c r="C13" s="10" t="s">
        <v>32</v>
      </c>
      <c r="D13" s="39" t="s">
        <v>33</v>
      </c>
    </row>
    <row r="14" spans="2:12" x14ac:dyDescent="0.35">
      <c r="B14" s="6" t="s">
        <v>17</v>
      </c>
      <c r="C14" s="92">
        <f>(C3+C4)/C5</f>
        <v>15000</v>
      </c>
      <c r="D14" s="7"/>
      <c r="F14" t="s">
        <v>15</v>
      </c>
      <c r="G14">
        <f>AVERAGE(G2:G12)</f>
        <v>2.7</v>
      </c>
      <c r="H14">
        <f>AVERAGE(H2:H12)</f>
        <v>5.125</v>
      </c>
      <c r="J14" s="48" t="s">
        <v>15</v>
      </c>
      <c r="K14" s="49">
        <f>AVERAGE(K2:K12)</f>
        <v>1.3</v>
      </c>
      <c r="L14" s="50">
        <f>AVERAGE(L2:L12)</f>
        <v>2.2999999999999998</v>
      </c>
    </row>
    <row r="15" spans="2:12" x14ac:dyDescent="0.35">
      <c r="B15" s="6" t="s">
        <v>78</v>
      </c>
      <c r="C15" s="8">
        <f>C10-C9</f>
        <v>2.625</v>
      </c>
      <c r="D15" s="9">
        <f>D10-D9</f>
        <v>0.99999999999999978</v>
      </c>
      <c r="E15" s="2"/>
      <c r="F15" s="48" t="s">
        <v>16</v>
      </c>
      <c r="G15" s="49">
        <f>AVERAGE(G5:G12)</f>
        <v>2.5</v>
      </c>
      <c r="H15" s="50">
        <f>AVERAGE(H5:H12)</f>
        <v>5.125</v>
      </c>
    </row>
    <row r="16" spans="2:12" x14ac:dyDescent="0.35">
      <c r="B16" s="6"/>
      <c r="C16" s="8"/>
      <c r="D16" s="11"/>
    </row>
    <row r="17" spans="2:6" x14ac:dyDescent="0.35">
      <c r="B17" s="21" t="s">
        <v>30</v>
      </c>
      <c r="C17" s="22"/>
      <c r="D17" s="5"/>
      <c r="F17" s="40" t="s">
        <v>85</v>
      </c>
    </row>
    <row r="18" spans="2:6" x14ac:dyDescent="0.35">
      <c r="B18" s="12" t="s">
        <v>18</v>
      </c>
      <c r="C18" s="14">
        <f>C14/C15</f>
        <v>5714.2857142857147</v>
      </c>
      <c r="D18" s="9"/>
      <c r="E18" s="3"/>
    </row>
    <row r="19" spans="2:6" x14ac:dyDescent="0.35">
      <c r="B19" s="6" t="s">
        <v>37</v>
      </c>
      <c r="C19" s="13">
        <f>(C15/C14)*1000</f>
        <v>0.17499999999999999</v>
      </c>
      <c r="D19" s="9"/>
      <c r="E19" s="4"/>
    </row>
    <row r="20" spans="2:6" x14ac:dyDescent="0.35">
      <c r="B20" s="6"/>
      <c r="C20" s="8"/>
      <c r="D20" s="9"/>
    </row>
    <row r="21" spans="2:6" x14ac:dyDescent="0.35">
      <c r="B21" s="12" t="s">
        <v>38</v>
      </c>
      <c r="C21" s="14">
        <f>C14/(C15-D15)</f>
        <v>9230.7692307692287</v>
      </c>
      <c r="D21" s="9"/>
    </row>
    <row r="22" spans="2:6" ht="15" thickBot="1" x14ac:dyDescent="0.4">
      <c r="B22" s="15" t="s">
        <v>39</v>
      </c>
      <c r="C22" s="16">
        <f>((C15-D15)/C14)*1000</f>
        <v>0.10833333333333334</v>
      </c>
      <c r="D22" s="17"/>
    </row>
  </sheetData>
  <mergeCells count="1">
    <mergeCell ref="F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Venture Data</vt:lpstr>
      <vt:lpstr>Input Tab</vt:lpstr>
      <vt:lpstr>Final Output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GEdens</dc:creator>
  <cp:lastModifiedBy>Davidson, Abigayle</cp:lastModifiedBy>
  <dcterms:created xsi:type="dcterms:W3CDTF">2018-08-23T01:31:58Z</dcterms:created>
  <dcterms:modified xsi:type="dcterms:W3CDTF">2018-09-27T01:49:56Z</dcterms:modified>
</cp:coreProperties>
</file>